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uario\Mis documentos\ESTUDIO CONTABLE\Disposiciones Legales\2023\MTESS\"/>
    </mc:Choice>
  </mc:AlternateContent>
  <xr:revisionPtr revIDLastSave="0" documentId="13_ncr:1_{4C40ACDB-A68F-40F7-96C8-4087FED5AB85}" xr6:coauthVersionLast="47" xr6:coauthVersionMax="47" xr10:uidLastSave="{00000000-0000-0000-0000-000000000000}"/>
  <bookViews>
    <workbookView xWindow="-120" yWindow="-120" windowWidth="20730" windowHeight="11040" xr2:uid="{6A741298-48BA-4417-B31C-8E46C515013F}"/>
  </bookViews>
  <sheets>
    <sheet name="Resumen SM 2023" sheetId="3" r:id="rId1"/>
    <sheet name="Resumen SM 2022" sheetId="1" r:id="rId2"/>
    <sheet name="SM anteriores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2" i="1" l="1"/>
  <c r="C41" i="3"/>
  <c r="D41" i="3"/>
  <c r="E41" i="3" s="1"/>
  <c r="C35" i="3"/>
  <c r="D35" i="3"/>
  <c r="E35" i="3"/>
  <c r="C40" i="3"/>
  <c r="D40" i="3"/>
  <c r="E40" i="3" s="1"/>
  <c r="C36" i="3"/>
  <c r="D36" i="3"/>
  <c r="E36" i="3" s="1"/>
  <c r="C31" i="3"/>
  <c r="D31" i="3"/>
  <c r="E31" i="3"/>
  <c r="C27" i="3"/>
  <c r="D27" i="3"/>
  <c r="E27" i="3" s="1"/>
  <c r="C21" i="3"/>
  <c r="D21" i="3"/>
  <c r="E21" i="3" s="1"/>
  <c r="C18" i="3"/>
  <c r="D18" i="3"/>
  <c r="E18" i="3" s="1"/>
  <c r="C17" i="3"/>
  <c r="D17" i="3"/>
  <c r="E17" i="3" s="1"/>
  <c r="C16" i="3"/>
  <c r="D16" i="3"/>
  <c r="E16" i="3" s="1"/>
  <c r="C11" i="3"/>
  <c r="E10" i="3"/>
  <c r="C8" i="3"/>
  <c r="D42" i="3"/>
  <c r="E42" i="3" s="1"/>
  <c r="C42" i="3"/>
  <c r="D39" i="3"/>
  <c r="E39" i="3" s="1"/>
  <c r="C39" i="3"/>
  <c r="D38" i="3"/>
  <c r="E38" i="3" s="1"/>
  <c r="C38" i="3"/>
  <c r="D37" i="3"/>
  <c r="E37" i="3" s="1"/>
  <c r="C37" i="3"/>
  <c r="D34" i="3"/>
  <c r="E34" i="3" s="1"/>
  <c r="C34" i="3"/>
  <c r="D33" i="3"/>
  <c r="E33" i="3" s="1"/>
  <c r="C33" i="3"/>
  <c r="D32" i="3"/>
  <c r="E32" i="3" s="1"/>
  <c r="C32" i="3"/>
  <c r="D30" i="3"/>
  <c r="E30" i="3" s="1"/>
  <c r="C30" i="3"/>
  <c r="D29" i="3"/>
  <c r="E29" i="3" s="1"/>
  <c r="C29" i="3"/>
  <c r="D28" i="3"/>
  <c r="E28" i="3" s="1"/>
  <c r="C28" i="3"/>
  <c r="D26" i="3"/>
  <c r="E26" i="3" s="1"/>
  <c r="C26" i="3"/>
  <c r="D25" i="3"/>
  <c r="E25" i="3" s="1"/>
  <c r="C25" i="3"/>
  <c r="D24" i="3"/>
  <c r="E24" i="3" s="1"/>
  <c r="C24" i="3"/>
  <c r="D23" i="3"/>
  <c r="E23" i="3" s="1"/>
  <c r="C23" i="3"/>
  <c r="D22" i="3"/>
  <c r="E22" i="3" s="1"/>
  <c r="C22" i="3"/>
  <c r="D20" i="3"/>
  <c r="E20" i="3" s="1"/>
  <c r="C20" i="3"/>
  <c r="D19" i="3"/>
  <c r="E19" i="3" s="1"/>
  <c r="C19" i="3"/>
  <c r="D15" i="3"/>
  <c r="E15" i="3" s="1"/>
  <c r="C15" i="3"/>
  <c r="D14" i="3"/>
  <c r="E14" i="3" s="1"/>
  <c r="C14" i="3"/>
  <c r="D13" i="3"/>
  <c r="E13" i="3" s="1"/>
  <c r="C13" i="3"/>
  <c r="D12" i="3"/>
  <c r="E12" i="3" s="1"/>
  <c r="C12" i="3"/>
  <c r="D11" i="3"/>
  <c r="E11" i="3" s="1"/>
  <c r="D9" i="3"/>
  <c r="E9" i="3" s="1"/>
  <c r="C9" i="3"/>
  <c r="D8" i="3"/>
  <c r="E8" i="3" s="1"/>
  <c r="C13" i="1"/>
  <c r="D13" i="1"/>
  <c r="E13" i="1" s="1"/>
  <c r="D11" i="1"/>
  <c r="E11" i="1" s="1"/>
  <c r="C11" i="1"/>
  <c r="C9" i="1"/>
  <c r="D9" i="1"/>
  <c r="E9" i="1" s="1"/>
  <c r="C34" i="1"/>
  <c r="D34" i="1"/>
  <c r="E34" i="1" s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8" i="1"/>
  <c r="D33" i="1"/>
  <c r="E33" i="1" s="1"/>
  <c r="D32" i="1"/>
  <c r="E32" i="1" s="1"/>
  <c r="D31" i="1"/>
  <c r="E31" i="1" s="1"/>
  <c r="D30" i="1"/>
  <c r="E30" i="1" s="1"/>
  <c r="D29" i="1"/>
  <c r="E29" i="1" s="1"/>
  <c r="D28" i="1"/>
  <c r="E28" i="1" s="1"/>
  <c r="D27" i="1"/>
  <c r="E27" i="1" s="1"/>
  <c r="D26" i="1"/>
  <c r="E26" i="1" s="1"/>
  <c r="D25" i="1"/>
  <c r="E25" i="1" s="1"/>
  <c r="D24" i="1"/>
  <c r="E24" i="1" s="1"/>
  <c r="D23" i="1"/>
  <c r="E23" i="1" s="1"/>
  <c r="D22" i="1"/>
  <c r="E22" i="1" s="1"/>
  <c r="D21" i="1"/>
  <c r="E21" i="1" s="1"/>
  <c r="D20" i="1"/>
  <c r="E20" i="1" s="1"/>
  <c r="D19" i="1"/>
  <c r="E19" i="1" s="1"/>
  <c r="D15" i="1"/>
  <c r="E15" i="1" s="1"/>
  <c r="D16" i="1"/>
  <c r="E16" i="1" s="1"/>
  <c r="D17" i="1"/>
  <c r="E17" i="1" s="1"/>
  <c r="D18" i="1"/>
  <c r="E18" i="1" s="1"/>
  <c r="D14" i="1"/>
  <c r="E14" i="1" s="1"/>
  <c r="D8" i="1"/>
  <c r="E8" i="1" s="1"/>
</calcChain>
</file>

<file path=xl/sharedStrings.xml><?xml version="1.0" encoding="utf-8"?>
<sst xmlns="http://schemas.openxmlformats.org/spreadsheetml/2006/main" count="81" uniqueCount="52">
  <si>
    <t>Actividades diversos no especificadas:</t>
  </si>
  <si>
    <t>mensual</t>
  </si>
  <si>
    <t>Empresas de seguros</t>
  </si>
  <si>
    <t>Conductores de ómnibus, camiones, autos de alquiler y particulares</t>
  </si>
  <si>
    <t>Estibadores</t>
  </si>
  <si>
    <t>Marmolerías</t>
  </si>
  <si>
    <t>Operarios de fábricas de baldosas y mosaícos</t>
  </si>
  <si>
    <t>Industrias almidoneras</t>
  </si>
  <si>
    <t>Molinos Harineros</t>
  </si>
  <si>
    <t>Aceiteras</t>
  </si>
  <si>
    <t>Vestidos e Industrias Textiles</t>
  </si>
  <si>
    <t>Gorrerías y sombrerías de género</t>
  </si>
  <si>
    <t>Fábricas de calzados</t>
  </si>
  <si>
    <t>Sastrerías</t>
  </si>
  <si>
    <t>Pintores operarios</t>
  </si>
  <si>
    <t>Peones en edificaciones y construcciones</t>
  </si>
  <si>
    <t>Desmotadoras</t>
  </si>
  <si>
    <t>Fábricas de fósforo</t>
  </si>
  <si>
    <t>Cines y teatros</t>
  </si>
  <si>
    <t>Fábricas de papel y cartón</t>
  </si>
  <si>
    <t>Fábricas de muebles</t>
  </si>
  <si>
    <t>Locutores</t>
  </si>
  <si>
    <t>Aprendices</t>
  </si>
  <si>
    <t>Empleados domésticos</t>
  </si>
  <si>
    <t>Trabajadores a tiempo parcial (mínimo 64 horas mensuales) s/Res. MTESS 890/2021</t>
  </si>
  <si>
    <t>Ganadero Categoría A - PARA IPS (se agrega el 20%)</t>
  </si>
  <si>
    <t>Establecimientos agrícolas</t>
  </si>
  <si>
    <t>jornal diario 
(para mensualeros)</t>
  </si>
  <si>
    <t>jornal diario 
(para jornaleros)</t>
  </si>
  <si>
    <t>por hora 
(a tiempo parcial) diurno</t>
  </si>
  <si>
    <t>Categorías</t>
  </si>
  <si>
    <t>Sueldo mínimo general para actividades diversas</t>
  </si>
  <si>
    <t>Desde</t>
  </si>
  <si>
    <t>Hasta</t>
  </si>
  <si>
    <t>SM</t>
  </si>
  <si>
    <t>Aumento</t>
  </si>
  <si>
    <t xml:space="preserve">Ganadero Categoría A y B </t>
  </si>
  <si>
    <t>Resumen de salarios mínimos vigentes a partir del 1 de julio del 2022</t>
  </si>
  <si>
    <r>
      <rPr>
        <b/>
        <u/>
        <sz val="11"/>
        <color theme="1"/>
        <rFont val="Calibri"/>
        <family val="2"/>
        <scheme val="minor"/>
      </rPr>
      <t>Marco legal:</t>
    </r>
    <r>
      <rPr>
        <b/>
        <sz val="11"/>
        <color theme="1"/>
        <rFont val="Calibri"/>
        <family val="2"/>
        <scheme val="minor"/>
      </rPr>
      <t xml:space="preserve"> Decreto 7270/22 y Resoluciones del Ministerio de Trabajo, Empleo y Seguridad Social Nros. 948 al 958 y 960 del 2022</t>
    </r>
  </si>
  <si>
    <t>Resumen de salarios mínimos vigentes a partir del 1 de julio del 2023</t>
  </si>
  <si>
    <t>Ganadería</t>
  </si>
  <si>
    <t>Salón de Belleza</t>
  </si>
  <si>
    <t>Tintorerías y Lavanderías</t>
  </si>
  <si>
    <t>Ladrillería, Materiales de Construcción e Industrias</t>
  </si>
  <si>
    <t>Peones de patio</t>
  </si>
  <si>
    <t>Frigoríficos</t>
  </si>
  <si>
    <t>Hojalaterías</t>
  </si>
  <si>
    <t>Relojerías</t>
  </si>
  <si>
    <t>Pieles y cueros</t>
  </si>
  <si>
    <t>Florerías</t>
  </si>
  <si>
    <t>Yerbateras</t>
  </si>
  <si>
    <r>
      <rPr>
        <b/>
        <u/>
        <sz val="11"/>
        <color theme="1"/>
        <rFont val="Calibri"/>
        <family val="2"/>
        <scheme val="minor"/>
      </rPr>
      <t>Marco legal:</t>
    </r>
    <r>
      <rPr>
        <b/>
        <sz val="11"/>
        <color theme="1"/>
        <rFont val="Calibri"/>
        <family val="2"/>
        <scheme val="minor"/>
      </rPr>
      <t xml:space="preserve"> Decreto 9584/23 y Resoluciones del Ministerio de Trabajo, Empleo y Seguridad Social Nros. 859 al 863  del 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</si>
</sst>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43" formatCode="_ * #,##0.00_ ;_ * \-#,##0.00_ ;_ * &quot;-&quot;??_ ;_ @_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8">
    <xf numFmtId="0" fontId="0" fillId="0" borderId="0" xfId="0"/>
    <xf numFmtId="41" fontId="0" fillId="0" borderId="0" xfId="1" applyFont="1"/>
    <xf numFmtId="0" fontId="2" fillId="0" borderId="0" xfId="0" applyFont="1"/>
    <xf numFmtId="0" fontId="3" fillId="0" borderId="0" xfId="0" applyFont="1"/>
    <xf numFmtId="41" fontId="0" fillId="0" borderId="1" xfId="1" applyFont="1" applyBorder="1"/>
    <xf numFmtId="0" fontId="0" fillId="0" borderId="2" xfId="0" applyBorder="1"/>
    <xf numFmtId="0" fontId="0" fillId="0" borderId="2" xfId="0" applyBorder="1" applyAlignment="1">
      <alignment wrapText="1"/>
    </xf>
    <xf numFmtId="41" fontId="0" fillId="0" borderId="3" xfId="1" applyFont="1" applyBorder="1"/>
    <xf numFmtId="0" fontId="0" fillId="0" borderId="7" xfId="0" applyBorder="1"/>
    <xf numFmtId="41" fontId="0" fillId="0" borderId="8" xfId="1" applyFont="1" applyBorder="1"/>
    <xf numFmtId="41" fontId="0" fillId="0" borderId="9" xfId="1" applyFont="1" applyBorder="1"/>
    <xf numFmtId="0" fontId="4" fillId="0" borderId="4" xfId="0" applyFont="1" applyBorder="1" applyAlignment="1">
      <alignment horizontal="center" vertical="center"/>
    </xf>
    <xf numFmtId="41" fontId="4" fillId="0" borderId="5" xfId="1" applyFont="1" applyBorder="1" applyAlignment="1">
      <alignment horizontal="center" vertical="center"/>
    </xf>
    <xf numFmtId="41" fontId="4" fillId="0" borderId="5" xfId="1" applyFont="1" applyBorder="1" applyAlignment="1">
      <alignment horizontal="center" vertical="center" wrapText="1"/>
    </xf>
    <xf numFmtId="41" fontId="4" fillId="0" borderId="6" xfId="1" applyFont="1" applyBorder="1" applyAlignment="1">
      <alignment horizontal="center" vertical="center" wrapText="1"/>
    </xf>
    <xf numFmtId="41" fontId="4" fillId="0" borderId="0" xfId="1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0" fontId="0" fillId="0" borderId="0" xfId="2" applyNumberFormat="1" applyFont="1"/>
    <xf numFmtId="43" fontId="0" fillId="0" borderId="0" xfId="0" applyNumberFormat="1"/>
    <xf numFmtId="0" fontId="0" fillId="0" borderId="0" xfId="0" applyAlignment="1">
      <alignment horizontal="center"/>
    </xf>
    <xf numFmtId="41" fontId="0" fillId="0" borderId="0" xfId="1" applyFont="1" applyAlignment="1">
      <alignment horizontal="center"/>
    </xf>
    <xf numFmtId="14" fontId="0" fillId="0" borderId="0" xfId="0" applyNumberFormat="1" applyAlignment="1">
      <alignment horizontal="center"/>
    </xf>
    <xf numFmtId="3" fontId="0" fillId="0" borderId="0" xfId="0" applyNumberFormat="1"/>
    <xf numFmtId="10" fontId="0" fillId="0" borderId="0" xfId="2" applyNumberFormat="1" applyFont="1" applyAlignment="1">
      <alignment horizontal="right"/>
    </xf>
    <xf numFmtId="3" fontId="0" fillId="0" borderId="1" xfId="0" applyNumberFormat="1" applyBorder="1"/>
    <xf numFmtId="41" fontId="0" fillId="0" borderId="1" xfId="1" applyFont="1" applyFill="1" applyBorder="1"/>
    <xf numFmtId="0" fontId="2" fillId="0" borderId="0" xfId="0" applyFont="1" applyFill="1"/>
    <xf numFmtId="41" fontId="0" fillId="0" borderId="0" xfId="1" applyFont="1" applyFill="1"/>
  </cellXfs>
  <cellStyles count="3">
    <cellStyle name="Millares [0]" xfId="1" builtinId="6"/>
    <cellStyle name="Normal" xfId="0" builtinId="0"/>
    <cellStyle name="Porcentaje" xfId="2" builtinId="5"/>
  </cellStyles>
  <dxfs count="25">
    <dxf>
      <numFmt numFmtId="19" formatCode="d/m/yyyy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numFmt numFmtId="19" formatCode="d/m/yyyy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4" formatCode="0.00%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E13AE57A-7538-4CF6-B875-5544D0A482B3}" name="Tabla14" displayName="Tabla14" ref="A7:E42" totalsRowShown="0" headerRowDxfId="14" dataDxfId="12" headerRowBorderDxfId="13" tableBorderDxfId="11" totalsRowBorderDxfId="10" headerRowCellStyle="Millares [0]" dataCellStyle="Millares [0]">
  <tableColumns count="5">
    <tableColumn id="1" xr3:uid="{F0917C52-FE0D-46E6-872E-7912558BE572}" name="Categorías" dataDxfId="9"/>
    <tableColumn id="2" xr3:uid="{87A4850D-A9FC-4CD0-A26D-2B508629B25F}" name="mensual" dataDxfId="8" dataCellStyle="Millares [0]"/>
    <tableColumn id="3" xr3:uid="{D18D5DF3-8229-491C-BFF1-9B87D9ADA430}" name="jornal diario _x000a_(para mensualeros)" dataDxfId="7" dataCellStyle="Millares [0]">
      <calculatedColumnFormula>B8/30</calculatedColumnFormula>
    </tableColumn>
    <tableColumn id="4" xr3:uid="{4E7103CA-C266-421A-8184-5B01B68ADC99}" name="jornal diario _x000a_(para jornaleros)" dataDxfId="6" dataCellStyle="Millares [0]">
      <calculatedColumnFormula>B8/26</calculatedColumnFormula>
    </tableColumn>
    <tableColumn id="5" xr3:uid="{B2E6905C-FFCB-4AA7-B323-B6D7696D3D4F}" name="por hora _x000a_(a tiempo parcial) diurno" dataDxfId="5" dataCellStyle="Millares [0]">
      <calculatedColumnFormula>D8/8</calculatedColumnFormula>
    </tableColumn>
  </tableColumns>
  <tableStyleInfo name="TableStyleMedium2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5488CA7-5A9A-4602-8AEF-6B4D8B45A4B6}" name="Tabla1" displayName="Tabla1" ref="A7:E34" totalsRowShown="0" headerRowDxfId="24" dataDxfId="22" headerRowBorderDxfId="23" tableBorderDxfId="21" totalsRowBorderDxfId="20" headerRowCellStyle="Millares [0]" dataCellStyle="Millares [0]">
  <tableColumns count="5">
    <tableColumn id="1" xr3:uid="{BCE2BCAE-7068-49B1-AEEB-AE698621F4E8}" name="Categorías" dataDxfId="19"/>
    <tableColumn id="2" xr3:uid="{B1BF99BE-203E-4CD1-BB55-DB333F966452}" name="mensual" dataDxfId="18" dataCellStyle="Millares [0]"/>
    <tableColumn id="3" xr3:uid="{E5FE3670-E69E-4429-9D19-CAD1EE7FDBD5}" name="jornal diario _x000a_(para mensualeros)" dataDxfId="17" dataCellStyle="Millares [0]">
      <calculatedColumnFormula>B8/30</calculatedColumnFormula>
    </tableColumn>
    <tableColumn id="4" xr3:uid="{582767FE-1312-491F-8CFD-337CEB1634B8}" name="jornal diario _x000a_(para jornaleros)" dataDxfId="16" dataCellStyle="Millares [0]">
      <calculatedColumnFormula>B8/26</calculatedColumnFormula>
    </tableColumn>
    <tableColumn id="5" xr3:uid="{D431AF47-7158-4020-9B95-496BD89894E8}" name="por hora _x000a_(a tiempo parcial) diurno" dataDxfId="15" dataCellStyle="Millares [0]">
      <calculatedColumnFormula>D8/8</calculatedColumnFormula>
    </tableColumn>
  </tableColumns>
  <tableStyleInfo name="TableStyleMedium2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A93873AA-82F7-42C0-8ADF-CC697D607F7C}" name="Tabla2" displayName="Tabla2" ref="A4:D12" totalsRowShown="0" headerRowDxfId="4">
  <tableColumns count="4">
    <tableColumn id="1" xr3:uid="{DBCDE972-5677-49FB-8A25-B498F125EA66}" name="Desde" dataDxfId="2"/>
    <tableColumn id="2" xr3:uid="{B332875D-04D1-435A-A568-7BC9172E72D3}" name="Hasta" dataDxfId="0"/>
    <tableColumn id="3" xr3:uid="{705D7B67-64AF-4825-A4DF-13871E9EA551}" name="SM" dataDxfId="1" dataCellStyle="Millares [0]"/>
    <tableColumn id="4" xr3:uid="{1136C7DD-CE10-4868-BB4A-B3FCCDAA9B79}" name="Aumento" dataDxfId="3" dataCellStyle="Porcentaje"/>
  </tableColumns>
  <tableStyleInfo name="TableStyleLight1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218AC1-F289-40E8-9C2F-40C0B9AA9AFC}">
  <dimension ref="A1:E42"/>
  <sheetViews>
    <sheetView tabSelected="1" zoomScaleNormal="100" workbookViewId="0"/>
  </sheetViews>
  <sheetFormatPr baseColWidth="10" defaultRowHeight="15" x14ac:dyDescent="0.25"/>
  <cols>
    <col min="1" max="1" width="39.140625" customWidth="1"/>
    <col min="2" max="2" width="11.5703125" style="1" customWidth="1"/>
    <col min="3" max="3" width="22.85546875" style="1" bestFit="1" customWidth="1"/>
    <col min="4" max="4" width="20.28515625" style="1" customWidth="1"/>
    <col min="5" max="5" width="19.42578125" style="1" customWidth="1"/>
  </cols>
  <sheetData>
    <row r="1" spans="1:5" ht="23.25" x14ac:dyDescent="0.35">
      <c r="A1" s="3" t="s">
        <v>39</v>
      </c>
    </row>
    <row r="3" spans="1:5" x14ac:dyDescent="0.25">
      <c r="A3" s="26" t="s">
        <v>51</v>
      </c>
      <c r="B3" s="27"/>
      <c r="C3" s="27"/>
      <c r="D3" s="27"/>
      <c r="E3" s="27"/>
    </row>
    <row r="7" spans="1:5" s="16" customFormat="1" ht="47.25" customHeight="1" x14ac:dyDescent="0.25">
      <c r="A7" s="11" t="s">
        <v>30</v>
      </c>
      <c r="B7" s="12" t="s">
        <v>1</v>
      </c>
      <c r="C7" s="13" t="s">
        <v>27</v>
      </c>
      <c r="D7" s="13" t="s">
        <v>28</v>
      </c>
      <c r="E7" s="14" t="s">
        <v>29</v>
      </c>
    </row>
    <row r="8" spans="1:5" x14ac:dyDescent="0.25">
      <c r="A8" s="5" t="s">
        <v>0</v>
      </c>
      <c r="B8" s="25">
        <v>2680373</v>
      </c>
      <c r="C8" s="4">
        <f>B8/30</f>
        <v>89345.766666666663</v>
      </c>
      <c r="D8" s="4">
        <f>B8/26</f>
        <v>103091.26923076923</v>
      </c>
      <c r="E8" s="7">
        <f>D8/8</f>
        <v>12886.408653846154</v>
      </c>
    </row>
    <row r="9" spans="1:5" x14ac:dyDescent="0.25">
      <c r="A9" s="5" t="s">
        <v>23</v>
      </c>
      <c r="B9" s="25">
        <v>2680373</v>
      </c>
      <c r="C9" s="4">
        <f>B9/30</f>
        <v>89345.766666666663</v>
      </c>
      <c r="D9" s="4">
        <f>B9/26</f>
        <v>103091.26923076923</v>
      </c>
      <c r="E9" s="7">
        <f>D9/8</f>
        <v>12886.408653846154</v>
      </c>
    </row>
    <row r="10" spans="1:5" ht="30" x14ac:dyDescent="0.25">
      <c r="A10" s="6" t="s">
        <v>24</v>
      </c>
      <c r="B10" s="25">
        <v>824704</v>
      </c>
      <c r="C10" s="4"/>
      <c r="D10" s="4"/>
      <c r="E10" s="7">
        <f>B10/64</f>
        <v>12886</v>
      </c>
    </row>
    <row r="11" spans="1:5" x14ac:dyDescent="0.25">
      <c r="A11" s="6" t="s">
        <v>40</v>
      </c>
      <c r="B11" s="25">
        <v>1876261</v>
      </c>
      <c r="C11" s="4">
        <f>B11/30</f>
        <v>62542.033333333333</v>
      </c>
      <c r="D11" s="4">
        <f>B11/26</f>
        <v>72163.88461538461</v>
      </c>
      <c r="E11" s="7">
        <f>D11/8</f>
        <v>9020.4855769230762</v>
      </c>
    </row>
    <row r="12" spans="1:5" x14ac:dyDescent="0.25">
      <c r="A12" s="6" t="s">
        <v>26</v>
      </c>
      <c r="B12" s="25">
        <v>2774186</v>
      </c>
      <c r="C12" s="4">
        <f t="shared" ref="C12:C42" si="0">B12/30</f>
        <v>92472.866666666669</v>
      </c>
      <c r="D12" s="4">
        <f>B12/26</f>
        <v>106699.46153846153</v>
      </c>
      <c r="E12" s="7">
        <f>D12/8</f>
        <v>13337.432692307691</v>
      </c>
    </row>
    <row r="13" spans="1:5" x14ac:dyDescent="0.25">
      <c r="A13" s="5" t="s">
        <v>2</v>
      </c>
      <c r="B13" s="25">
        <v>2707186</v>
      </c>
      <c r="C13" s="4">
        <f t="shared" si="0"/>
        <v>90239.53333333334</v>
      </c>
      <c r="D13" s="4">
        <f>B13/26</f>
        <v>104122.53846153847</v>
      </c>
      <c r="E13" s="7">
        <f>D13/8</f>
        <v>13015.317307692309</v>
      </c>
    </row>
    <row r="14" spans="1:5" ht="30" x14ac:dyDescent="0.25">
      <c r="A14" s="6" t="s">
        <v>3</v>
      </c>
      <c r="B14" s="22">
        <v>2707186</v>
      </c>
      <c r="C14" s="4">
        <f t="shared" si="0"/>
        <v>90239.53333333334</v>
      </c>
      <c r="D14" s="4">
        <f t="shared" ref="D14:D42" si="1">B14/26</f>
        <v>104122.53846153847</v>
      </c>
      <c r="E14" s="7">
        <f t="shared" ref="E14:E39" si="2">D14/8</f>
        <v>13015.317307692309</v>
      </c>
    </row>
    <row r="15" spans="1:5" x14ac:dyDescent="0.25">
      <c r="A15" s="5" t="s">
        <v>4</v>
      </c>
      <c r="B15" s="25">
        <v>2707186</v>
      </c>
      <c r="C15" s="4">
        <f t="shared" si="0"/>
        <v>90239.53333333334</v>
      </c>
      <c r="D15" s="4">
        <f t="shared" si="1"/>
        <v>104122.53846153847</v>
      </c>
      <c r="E15" s="7">
        <f t="shared" si="2"/>
        <v>13015.317307692309</v>
      </c>
    </row>
    <row r="16" spans="1:5" x14ac:dyDescent="0.25">
      <c r="A16" s="5" t="s">
        <v>41</v>
      </c>
      <c r="B16" s="25">
        <v>2680373</v>
      </c>
      <c r="C16" s="4">
        <f>B16/30</f>
        <v>89345.766666666663</v>
      </c>
      <c r="D16" s="4">
        <f>B16/26</f>
        <v>103091.26923076923</v>
      </c>
      <c r="E16" s="7">
        <f>D16/8</f>
        <v>12886.408653846154</v>
      </c>
    </row>
    <row r="17" spans="1:5" x14ac:dyDescent="0.25">
      <c r="A17" s="5" t="s">
        <v>42</v>
      </c>
      <c r="B17" s="25">
        <v>2680373</v>
      </c>
      <c r="C17" s="4">
        <f>B17/30</f>
        <v>89345.766666666663</v>
      </c>
      <c r="D17" s="4">
        <f>B17/26</f>
        <v>103091.26923076923</v>
      </c>
      <c r="E17" s="7">
        <f>D17/8</f>
        <v>12886.408653846154</v>
      </c>
    </row>
    <row r="18" spans="1:5" x14ac:dyDescent="0.25">
      <c r="A18" s="5" t="s">
        <v>43</v>
      </c>
      <c r="B18" s="25">
        <v>2680373</v>
      </c>
      <c r="C18" s="4">
        <f>B18/30</f>
        <v>89345.766666666663</v>
      </c>
      <c r="D18" s="4">
        <f>B18/26</f>
        <v>103091.26923076923</v>
      </c>
      <c r="E18" s="7">
        <f>D18/8</f>
        <v>12886.408653846154</v>
      </c>
    </row>
    <row r="19" spans="1:5" x14ac:dyDescent="0.25">
      <c r="A19" s="5" t="s">
        <v>5</v>
      </c>
      <c r="B19" s="24">
        <v>2720692</v>
      </c>
      <c r="C19" s="4">
        <f t="shared" si="0"/>
        <v>90689.733333333337</v>
      </c>
      <c r="D19" s="4">
        <f t="shared" si="1"/>
        <v>104642</v>
      </c>
      <c r="E19" s="7">
        <f t="shared" si="2"/>
        <v>13080.25</v>
      </c>
    </row>
    <row r="20" spans="1:5" x14ac:dyDescent="0.25">
      <c r="A20" s="5" t="s">
        <v>6</v>
      </c>
      <c r="B20" s="24">
        <v>2720692</v>
      </c>
      <c r="C20" s="4">
        <f t="shared" si="0"/>
        <v>90689.733333333337</v>
      </c>
      <c r="D20" s="4">
        <f t="shared" si="1"/>
        <v>104642</v>
      </c>
      <c r="E20" s="7">
        <f t="shared" si="2"/>
        <v>13080.25</v>
      </c>
    </row>
    <row r="21" spans="1:5" x14ac:dyDescent="0.25">
      <c r="A21" s="5" t="s">
        <v>44</v>
      </c>
      <c r="B21" s="25">
        <v>2680373</v>
      </c>
      <c r="C21" s="4">
        <f>B21/30</f>
        <v>89345.766666666663</v>
      </c>
      <c r="D21" s="4">
        <f>B21/26</f>
        <v>103091.26923076923</v>
      </c>
      <c r="E21" s="7">
        <f>D21/8</f>
        <v>12886.408653846154</v>
      </c>
    </row>
    <row r="22" spans="1:5" x14ac:dyDescent="0.25">
      <c r="A22" s="5" t="s">
        <v>7</v>
      </c>
      <c r="B22" s="24">
        <v>2720692</v>
      </c>
      <c r="C22" s="4">
        <f t="shared" si="0"/>
        <v>90689.733333333337</v>
      </c>
      <c r="D22" s="4">
        <f t="shared" si="1"/>
        <v>104642</v>
      </c>
      <c r="E22" s="7">
        <f t="shared" si="2"/>
        <v>13080.25</v>
      </c>
    </row>
    <row r="23" spans="1:5" x14ac:dyDescent="0.25">
      <c r="A23" s="5" t="s">
        <v>8</v>
      </c>
      <c r="B23" s="24">
        <v>2707186</v>
      </c>
      <c r="C23" s="4">
        <f t="shared" si="0"/>
        <v>90239.53333333334</v>
      </c>
      <c r="D23" s="4">
        <f t="shared" si="1"/>
        <v>104122.53846153847</v>
      </c>
      <c r="E23" s="7">
        <f t="shared" si="2"/>
        <v>13015.317307692309</v>
      </c>
    </row>
    <row r="24" spans="1:5" x14ac:dyDescent="0.25">
      <c r="A24" s="5" t="s">
        <v>9</v>
      </c>
      <c r="B24" s="24">
        <v>2707186</v>
      </c>
      <c r="C24" s="4">
        <f t="shared" si="0"/>
        <v>90239.53333333334</v>
      </c>
      <c r="D24" s="4">
        <f t="shared" si="1"/>
        <v>104122.53846153847</v>
      </c>
      <c r="E24" s="7">
        <f t="shared" si="2"/>
        <v>13015.317307692309</v>
      </c>
    </row>
    <row r="25" spans="1:5" x14ac:dyDescent="0.25">
      <c r="A25" s="5" t="s">
        <v>10</v>
      </c>
      <c r="B25" s="24">
        <v>2713544</v>
      </c>
      <c r="C25" s="4">
        <f t="shared" si="0"/>
        <v>90451.46666666666</v>
      </c>
      <c r="D25" s="4">
        <f t="shared" si="1"/>
        <v>104367.07692307692</v>
      </c>
      <c r="E25" s="7">
        <f t="shared" si="2"/>
        <v>13045.884615384615</v>
      </c>
    </row>
    <row r="26" spans="1:5" x14ac:dyDescent="0.25">
      <c r="A26" s="5" t="s">
        <v>11</v>
      </c>
      <c r="B26" s="25">
        <v>2707186</v>
      </c>
      <c r="C26" s="4">
        <f t="shared" si="0"/>
        <v>90239.53333333334</v>
      </c>
      <c r="D26" s="4">
        <f t="shared" si="1"/>
        <v>104122.53846153847</v>
      </c>
      <c r="E26" s="7">
        <f t="shared" si="2"/>
        <v>13015.317307692309</v>
      </c>
    </row>
    <row r="27" spans="1:5" x14ac:dyDescent="0.25">
      <c r="A27" s="5" t="s">
        <v>45</v>
      </c>
      <c r="B27" s="25">
        <v>2680373</v>
      </c>
      <c r="C27" s="4">
        <f>B27/30</f>
        <v>89345.766666666663</v>
      </c>
      <c r="D27" s="4">
        <f>B27/26</f>
        <v>103091.26923076923</v>
      </c>
      <c r="E27" s="7">
        <f>D27/8</f>
        <v>12886.408653846154</v>
      </c>
    </row>
    <row r="28" spans="1:5" x14ac:dyDescent="0.25">
      <c r="A28" s="5" t="s">
        <v>12</v>
      </c>
      <c r="B28" s="25">
        <v>2720692</v>
      </c>
      <c r="C28" s="4">
        <f t="shared" si="0"/>
        <v>90689.733333333337</v>
      </c>
      <c r="D28" s="4">
        <f t="shared" si="1"/>
        <v>104642</v>
      </c>
      <c r="E28" s="7">
        <f t="shared" si="2"/>
        <v>13080.25</v>
      </c>
    </row>
    <row r="29" spans="1:5" x14ac:dyDescent="0.25">
      <c r="A29" s="5" t="s">
        <v>13</v>
      </c>
      <c r="B29" s="24">
        <v>2707186</v>
      </c>
      <c r="C29" s="4">
        <f t="shared" si="0"/>
        <v>90239.53333333334</v>
      </c>
      <c r="D29" s="4">
        <f t="shared" si="1"/>
        <v>104122.53846153847</v>
      </c>
      <c r="E29" s="7">
        <f t="shared" si="2"/>
        <v>13015.317307692309</v>
      </c>
    </row>
    <row r="30" spans="1:5" x14ac:dyDescent="0.25">
      <c r="A30" s="5" t="s">
        <v>14</v>
      </c>
      <c r="B30" s="25">
        <v>2707186</v>
      </c>
      <c r="C30" s="4">
        <f t="shared" si="0"/>
        <v>90239.53333333334</v>
      </c>
      <c r="D30" s="4">
        <f t="shared" si="1"/>
        <v>104122.53846153847</v>
      </c>
      <c r="E30" s="7">
        <f t="shared" si="2"/>
        <v>13015.317307692309</v>
      </c>
    </row>
    <row r="31" spans="1:5" x14ac:dyDescent="0.25">
      <c r="A31" s="5" t="s">
        <v>46</v>
      </c>
      <c r="B31" s="25">
        <v>2680373</v>
      </c>
      <c r="C31" s="4">
        <f>B31/30</f>
        <v>89345.766666666663</v>
      </c>
      <c r="D31" s="4">
        <f>B31/26</f>
        <v>103091.26923076923</v>
      </c>
      <c r="E31" s="7">
        <f>D31/8</f>
        <v>12886.408653846154</v>
      </c>
    </row>
    <row r="32" spans="1:5" x14ac:dyDescent="0.25">
      <c r="A32" s="5" t="s">
        <v>15</v>
      </c>
      <c r="B32" s="25">
        <v>2707186</v>
      </c>
      <c r="C32" s="4">
        <f t="shared" si="0"/>
        <v>90239.53333333334</v>
      </c>
      <c r="D32" s="4">
        <f t="shared" si="1"/>
        <v>104122.53846153847</v>
      </c>
      <c r="E32" s="7">
        <f t="shared" si="2"/>
        <v>13015.317307692309</v>
      </c>
    </row>
    <row r="33" spans="1:5" x14ac:dyDescent="0.25">
      <c r="A33" s="5" t="s">
        <v>16</v>
      </c>
      <c r="B33" s="25">
        <v>2707186</v>
      </c>
      <c r="C33" s="4">
        <f t="shared" si="0"/>
        <v>90239.53333333334</v>
      </c>
      <c r="D33" s="4">
        <f t="shared" si="1"/>
        <v>104122.53846153847</v>
      </c>
      <c r="E33" s="7">
        <f t="shared" si="2"/>
        <v>13015.317307692309</v>
      </c>
    </row>
    <row r="34" spans="1:5" x14ac:dyDescent="0.25">
      <c r="A34" s="5" t="s">
        <v>17</v>
      </c>
      <c r="B34" s="24">
        <v>2707186</v>
      </c>
      <c r="C34" s="4">
        <f t="shared" si="0"/>
        <v>90239.53333333334</v>
      </c>
      <c r="D34" s="4">
        <f t="shared" si="1"/>
        <v>104122.53846153847</v>
      </c>
      <c r="E34" s="7">
        <f t="shared" si="2"/>
        <v>13015.317307692309</v>
      </c>
    </row>
    <row r="35" spans="1:5" x14ac:dyDescent="0.25">
      <c r="A35" s="5" t="s">
        <v>49</v>
      </c>
      <c r="B35" s="25">
        <v>2680373</v>
      </c>
      <c r="C35" s="4">
        <f>B35/30</f>
        <v>89345.766666666663</v>
      </c>
      <c r="D35" s="4">
        <f>B35/26</f>
        <v>103091.26923076923</v>
      </c>
      <c r="E35" s="7">
        <f>D35/8</f>
        <v>12886.408653846154</v>
      </c>
    </row>
    <row r="36" spans="1:5" x14ac:dyDescent="0.25">
      <c r="A36" s="5" t="s">
        <v>47</v>
      </c>
      <c r="B36" s="25">
        <v>2680373</v>
      </c>
      <c r="C36" s="4">
        <f>B36/30</f>
        <v>89345.766666666663</v>
      </c>
      <c r="D36" s="4">
        <f>B36/26</f>
        <v>103091.26923076923</v>
      </c>
      <c r="E36" s="7">
        <f>D36/8</f>
        <v>12886.408653846154</v>
      </c>
    </row>
    <row r="37" spans="1:5" x14ac:dyDescent="0.25">
      <c r="A37" s="5" t="s">
        <v>18</v>
      </c>
      <c r="B37" s="24">
        <v>2707186</v>
      </c>
      <c r="C37" s="4">
        <f t="shared" si="0"/>
        <v>90239.53333333334</v>
      </c>
      <c r="D37" s="4">
        <f t="shared" si="1"/>
        <v>104122.53846153847</v>
      </c>
      <c r="E37" s="7">
        <f t="shared" si="2"/>
        <v>13015.317307692309</v>
      </c>
    </row>
    <row r="38" spans="1:5" x14ac:dyDescent="0.25">
      <c r="A38" s="5" t="s">
        <v>19</v>
      </c>
      <c r="B38" s="24">
        <v>2738828</v>
      </c>
      <c r="C38" s="4">
        <f t="shared" si="0"/>
        <v>91294.266666666663</v>
      </c>
      <c r="D38" s="4">
        <f t="shared" si="1"/>
        <v>105339.53846153847</v>
      </c>
      <c r="E38" s="7">
        <f t="shared" si="2"/>
        <v>13167.442307692309</v>
      </c>
    </row>
    <row r="39" spans="1:5" x14ac:dyDescent="0.25">
      <c r="A39" s="5" t="s">
        <v>20</v>
      </c>
      <c r="B39" s="24">
        <v>2707186</v>
      </c>
      <c r="C39" s="4">
        <f t="shared" si="0"/>
        <v>90239.53333333334</v>
      </c>
      <c r="D39" s="4">
        <f t="shared" si="1"/>
        <v>104122.53846153847</v>
      </c>
      <c r="E39" s="7">
        <f t="shared" si="2"/>
        <v>13015.317307692309</v>
      </c>
    </row>
    <row r="40" spans="1:5" x14ac:dyDescent="0.25">
      <c r="A40" s="5" t="s">
        <v>48</v>
      </c>
      <c r="B40" s="25">
        <v>2680373</v>
      </c>
      <c r="C40" s="4">
        <f>B40/30</f>
        <v>89345.766666666663</v>
      </c>
      <c r="D40" s="4">
        <f>B40/26</f>
        <v>103091.26923076923</v>
      </c>
      <c r="E40" s="7">
        <f>D40/8</f>
        <v>12886.408653846154</v>
      </c>
    </row>
    <row r="41" spans="1:5" x14ac:dyDescent="0.25">
      <c r="A41" s="5" t="s">
        <v>50</v>
      </c>
      <c r="B41" s="25">
        <v>2707186</v>
      </c>
      <c r="C41" s="4">
        <f>B41/30</f>
        <v>90239.53333333334</v>
      </c>
      <c r="D41" s="4">
        <f>B41/26</f>
        <v>104122.53846153847</v>
      </c>
      <c r="E41" s="7">
        <f>D41/8</f>
        <v>13015.317307692309</v>
      </c>
    </row>
    <row r="42" spans="1:5" x14ac:dyDescent="0.25">
      <c r="A42" s="8" t="s">
        <v>22</v>
      </c>
      <c r="B42" s="25">
        <v>1608224</v>
      </c>
      <c r="C42" s="9">
        <f t="shared" si="0"/>
        <v>53607.466666666667</v>
      </c>
      <c r="D42" s="9">
        <f t="shared" si="1"/>
        <v>61854.769230769234</v>
      </c>
      <c r="E42" s="10">
        <f>D42/8</f>
        <v>7731.8461538461543</v>
      </c>
    </row>
  </sheetData>
  <pageMargins left="0.25" right="0.25" top="0.75" bottom="0.75" header="0.3" footer="0.3"/>
  <pageSetup paperSize="9" scale="85" orientation="portrait" horizontalDpi="200" verticalDpi="20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4F3A65-7AA4-4DDE-B634-687411EA5730}">
  <dimension ref="A1:F34"/>
  <sheetViews>
    <sheetView zoomScaleNormal="100" workbookViewId="0">
      <selection activeCell="B11" sqref="B11"/>
    </sheetView>
  </sheetViews>
  <sheetFormatPr baseColWidth="10" defaultRowHeight="15" x14ac:dyDescent="0.25"/>
  <cols>
    <col min="1" max="1" width="39.140625" customWidth="1"/>
    <col min="2" max="2" width="11.5703125" style="1" customWidth="1"/>
    <col min="3" max="3" width="22.85546875" style="1" bestFit="1" customWidth="1"/>
    <col min="4" max="4" width="20.28515625" style="1" customWidth="1"/>
    <col min="5" max="5" width="19.42578125" style="1" customWidth="1"/>
    <col min="6" max="6" width="11.42578125" style="1"/>
  </cols>
  <sheetData>
    <row r="1" spans="1:6" ht="23.25" x14ac:dyDescent="0.35">
      <c r="A1" s="3" t="s">
        <v>37</v>
      </c>
    </row>
    <row r="3" spans="1:6" x14ac:dyDescent="0.25">
      <c r="A3" s="2" t="s">
        <v>38</v>
      </c>
    </row>
    <row r="7" spans="1:6" s="16" customFormat="1" ht="47.25" customHeight="1" x14ac:dyDescent="0.25">
      <c r="A7" s="11" t="s">
        <v>30</v>
      </c>
      <c r="B7" s="12" t="s">
        <v>1</v>
      </c>
      <c r="C7" s="13" t="s">
        <v>27</v>
      </c>
      <c r="D7" s="13" t="s">
        <v>28</v>
      </c>
      <c r="E7" s="14" t="s">
        <v>29</v>
      </c>
      <c r="F7" s="15"/>
    </row>
    <row r="8" spans="1:6" x14ac:dyDescent="0.25">
      <c r="A8" s="5" t="s">
        <v>0</v>
      </c>
      <c r="B8" s="4">
        <v>2550307</v>
      </c>
      <c r="C8" s="4">
        <f>B8/30</f>
        <v>85010.233333333337</v>
      </c>
      <c r="D8" s="4">
        <f>B8/26</f>
        <v>98088.730769230766</v>
      </c>
      <c r="E8" s="7">
        <f>D8/8</f>
        <v>12261.091346153846</v>
      </c>
    </row>
    <row r="9" spans="1:6" x14ac:dyDescent="0.25">
      <c r="A9" s="5" t="s">
        <v>23</v>
      </c>
      <c r="B9" s="4">
        <v>2550307</v>
      </c>
      <c r="C9" s="4">
        <f>B9/30</f>
        <v>85010.233333333337</v>
      </c>
      <c r="D9" s="4">
        <f>B9/26</f>
        <v>98088.730769230766</v>
      </c>
      <c r="E9" s="7">
        <f>D9/8</f>
        <v>12261.091346153846</v>
      </c>
    </row>
    <row r="10" spans="1:6" ht="30" x14ac:dyDescent="0.25">
      <c r="A10" s="6" t="s">
        <v>24</v>
      </c>
      <c r="B10" s="4">
        <v>784704</v>
      </c>
      <c r="C10" s="4"/>
      <c r="D10" s="4"/>
      <c r="E10" s="7">
        <v>12261</v>
      </c>
    </row>
    <row r="11" spans="1:6" x14ac:dyDescent="0.25">
      <c r="A11" s="6" t="s">
        <v>36</v>
      </c>
      <c r="B11" s="4">
        <v>1785215</v>
      </c>
      <c r="C11" s="4">
        <f t="shared" ref="C11:C34" si="0">B11/30</f>
        <v>59507.166666666664</v>
      </c>
      <c r="D11" s="4">
        <f>B11/26</f>
        <v>68662.11538461539</v>
      </c>
      <c r="E11" s="7">
        <f>D11/8</f>
        <v>8582.7644230769238</v>
      </c>
    </row>
    <row r="12" spans="1:6" ht="30" x14ac:dyDescent="0.25">
      <c r="A12" s="6" t="s">
        <v>25</v>
      </c>
      <c r="B12" s="4">
        <f>B11+(B11*7.12%)</f>
        <v>1912322.308</v>
      </c>
      <c r="C12" s="4"/>
      <c r="D12" s="4"/>
      <c r="E12" s="7"/>
    </row>
    <row r="13" spans="1:6" x14ac:dyDescent="0.25">
      <c r="A13" s="6" t="s">
        <v>26</v>
      </c>
      <c r="B13" s="4">
        <v>2639568</v>
      </c>
      <c r="C13" s="4">
        <f t="shared" si="0"/>
        <v>87985.600000000006</v>
      </c>
      <c r="D13" s="4">
        <f>B13/26</f>
        <v>101521.84615384616</v>
      </c>
      <c r="E13" s="7">
        <f>D13/8</f>
        <v>12690.23076923077</v>
      </c>
    </row>
    <row r="14" spans="1:6" x14ac:dyDescent="0.25">
      <c r="A14" s="5" t="s">
        <v>2</v>
      </c>
      <c r="B14" s="4">
        <v>2575819</v>
      </c>
      <c r="C14" s="4">
        <f t="shared" si="0"/>
        <v>85860.633333333331</v>
      </c>
      <c r="D14" s="4">
        <f>B14/26</f>
        <v>99069.961538461532</v>
      </c>
      <c r="E14" s="7">
        <f>D14/8</f>
        <v>12383.745192307691</v>
      </c>
    </row>
    <row r="15" spans="1:6" ht="30" x14ac:dyDescent="0.25">
      <c r="A15" s="6" t="s">
        <v>3</v>
      </c>
      <c r="B15" s="22">
        <v>2575819</v>
      </c>
      <c r="C15" s="4">
        <f t="shared" si="0"/>
        <v>85860.633333333331</v>
      </c>
      <c r="D15" s="4">
        <f t="shared" ref="D15:D34" si="1">B15/26</f>
        <v>99069.961538461532</v>
      </c>
      <c r="E15" s="7">
        <f t="shared" ref="E15:E33" si="2">D15/8</f>
        <v>12383.745192307691</v>
      </c>
    </row>
    <row r="16" spans="1:6" x14ac:dyDescent="0.25">
      <c r="A16" s="5" t="s">
        <v>4</v>
      </c>
      <c r="B16" s="4">
        <v>2575819</v>
      </c>
      <c r="C16" s="4">
        <f t="shared" si="0"/>
        <v>85860.633333333331</v>
      </c>
      <c r="D16" s="4">
        <f t="shared" si="1"/>
        <v>99069.961538461532</v>
      </c>
      <c r="E16" s="7">
        <f t="shared" si="2"/>
        <v>12383.745192307691</v>
      </c>
    </row>
    <row r="17" spans="1:5" x14ac:dyDescent="0.25">
      <c r="A17" s="5" t="s">
        <v>5</v>
      </c>
      <c r="B17" s="24">
        <v>2588670</v>
      </c>
      <c r="C17" s="4">
        <f t="shared" si="0"/>
        <v>86289</v>
      </c>
      <c r="D17" s="4">
        <f t="shared" si="1"/>
        <v>99564.230769230766</v>
      </c>
      <c r="E17" s="7">
        <f t="shared" si="2"/>
        <v>12445.528846153846</v>
      </c>
    </row>
    <row r="18" spans="1:5" x14ac:dyDescent="0.25">
      <c r="A18" s="5" t="s">
        <v>6</v>
      </c>
      <c r="B18" s="24">
        <v>2588670</v>
      </c>
      <c r="C18" s="4">
        <f t="shared" si="0"/>
        <v>86289</v>
      </c>
      <c r="D18" s="4">
        <f t="shared" si="1"/>
        <v>99564.230769230766</v>
      </c>
      <c r="E18" s="7">
        <f t="shared" si="2"/>
        <v>12445.528846153846</v>
      </c>
    </row>
    <row r="19" spans="1:5" x14ac:dyDescent="0.25">
      <c r="A19" s="5" t="s">
        <v>7</v>
      </c>
      <c r="B19" s="24">
        <v>2588670</v>
      </c>
      <c r="C19" s="4">
        <f t="shared" si="0"/>
        <v>86289</v>
      </c>
      <c r="D19" s="4">
        <f t="shared" si="1"/>
        <v>99564.230769230766</v>
      </c>
      <c r="E19" s="7">
        <f t="shared" si="2"/>
        <v>12445.528846153846</v>
      </c>
    </row>
    <row r="20" spans="1:5" x14ac:dyDescent="0.25">
      <c r="A20" s="5" t="s">
        <v>8</v>
      </c>
      <c r="B20" s="24">
        <v>2575819</v>
      </c>
      <c r="C20" s="4">
        <f t="shared" si="0"/>
        <v>85860.633333333331</v>
      </c>
      <c r="D20" s="4">
        <f t="shared" si="1"/>
        <v>99069.961538461532</v>
      </c>
      <c r="E20" s="7">
        <f t="shared" si="2"/>
        <v>12383.745192307691</v>
      </c>
    </row>
    <row r="21" spans="1:5" x14ac:dyDescent="0.25">
      <c r="A21" s="5" t="s">
        <v>9</v>
      </c>
      <c r="B21" s="24">
        <v>2575819</v>
      </c>
      <c r="C21" s="4">
        <f t="shared" si="0"/>
        <v>85860.633333333331</v>
      </c>
      <c r="D21" s="4">
        <f t="shared" si="1"/>
        <v>99069.961538461532</v>
      </c>
      <c r="E21" s="7">
        <f t="shared" si="2"/>
        <v>12383.745192307691</v>
      </c>
    </row>
    <row r="22" spans="1:5" x14ac:dyDescent="0.25">
      <c r="A22" s="5" t="s">
        <v>10</v>
      </c>
      <c r="B22" s="24">
        <v>2581869</v>
      </c>
      <c r="C22" s="4">
        <f t="shared" si="0"/>
        <v>86062.3</v>
      </c>
      <c r="D22" s="4">
        <f t="shared" si="1"/>
        <v>99302.653846153844</v>
      </c>
      <c r="E22" s="7">
        <f t="shared" si="2"/>
        <v>12412.83173076923</v>
      </c>
    </row>
    <row r="23" spans="1:5" x14ac:dyDescent="0.25">
      <c r="A23" s="5" t="s">
        <v>11</v>
      </c>
      <c r="B23" s="4">
        <v>2575819</v>
      </c>
      <c r="C23" s="4">
        <f t="shared" si="0"/>
        <v>85860.633333333331</v>
      </c>
      <c r="D23" s="4">
        <f t="shared" si="1"/>
        <v>99069.961538461532</v>
      </c>
      <c r="E23" s="7">
        <f t="shared" si="2"/>
        <v>12383.745192307691</v>
      </c>
    </row>
    <row r="24" spans="1:5" x14ac:dyDescent="0.25">
      <c r="A24" s="5" t="s">
        <v>12</v>
      </c>
      <c r="B24" s="4">
        <v>2588670</v>
      </c>
      <c r="C24" s="4">
        <f t="shared" si="0"/>
        <v>86289</v>
      </c>
      <c r="D24" s="4">
        <f t="shared" si="1"/>
        <v>99564.230769230766</v>
      </c>
      <c r="E24" s="7">
        <f t="shared" si="2"/>
        <v>12445.528846153846</v>
      </c>
    </row>
    <row r="25" spans="1:5" x14ac:dyDescent="0.25">
      <c r="A25" s="5" t="s">
        <v>13</v>
      </c>
      <c r="B25" s="24">
        <v>2575819</v>
      </c>
      <c r="C25" s="4">
        <f t="shared" si="0"/>
        <v>85860.633333333331</v>
      </c>
      <c r="D25" s="4">
        <f t="shared" si="1"/>
        <v>99069.961538461532</v>
      </c>
      <c r="E25" s="7">
        <f t="shared" si="2"/>
        <v>12383.745192307691</v>
      </c>
    </row>
    <row r="26" spans="1:5" x14ac:dyDescent="0.25">
      <c r="A26" s="5" t="s">
        <v>14</v>
      </c>
      <c r="B26" s="4">
        <v>2575819</v>
      </c>
      <c r="C26" s="4">
        <f t="shared" si="0"/>
        <v>85860.633333333331</v>
      </c>
      <c r="D26" s="4">
        <f t="shared" si="1"/>
        <v>99069.961538461532</v>
      </c>
      <c r="E26" s="7">
        <f t="shared" si="2"/>
        <v>12383.745192307691</v>
      </c>
    </row>
    <row r="27" spans="1:5" x14ac:dyDescent="0.25">
      <c r="A27" s="5" t="s">
        <v>15</v>
      </c>
      <c r="B27" s="4">
        <v>2575819</v>
      </c>
      <c r="C27" s="4">
        <f t="shared" si="0"/>
        <v>85860.633333333331</v>
      </c>
      <c r="D27" s="4">
        <f t="shared" si="1"/>
        <v>99069.961538461532</v>
      </c>
      <c r="E27" s="7">
        <f t="shared" si="2"/>
        <v>12383.745192307691</v>
      </c>
    </row>
    <row r="28" spans="1:5" x14ac:dyDescent="0.25">
      <c r="A28" s="5" t="s">
        <v>16</v>
      </c>
      <c r="B28" s="4">
        <v>2575819</v>
      </c>
      <c r="C28" s="4">
        <f t="shared" si="0"/>
        <v>85860.633333333331</v>
      </c>
      <c r="D28" s="4">
        <f t="shared" si="1"/>
        <v>99069.961538461532</v>
      </c>
      <c r="E28" s="7">
        <f t="shared" si="2"/>
        <v>12383.745192307691</v>
      </c>
    </row>
    <row r="29" spans="1:5" x14ac:dyDescent="0.25">
      <c r="A29" s="5" t="s">
        <v>17</v>
      </c>
      <c r="B29" s="24">
        <v>2575819</v>
      </c>
      <c r="C29" s="4">
        <f t="shared" si="0"/>
        <v>85860.633333333331</v>
      </c>
      <c r="D29" s="4">
        <f t="shared" si="1"/>
        <v>99069.961538461532</v>
      </c>
      <c r="E29" s="7">
        <f t="shared" si="2"/>
        <v>12383.745192307691</v>
      </c>
    </row>
    <row r="30" spans="1:5" x14ac:dyDescent="0.25">
      <c r="A30" s="5" t="s">
        <v>18</v>
      </c>
      <c r="B30" s="24">
        <v>2575819</v>
      </c>
      <c r="C30" s="4">
        <f t="shared" si="0"/>
        <v>85860.633333333331</v>
      </c>
      <c r="D30" s="4">
        <f t="shared" si="1"/>
        <v>99069.961538461532</v>
      </c>
      <c r="E30" s="7">
        <f t="shared" si="2"/>
        <v>12383.745192307691</v>
      </c>
    </row>
    <row r="31" spans="1:5" x14ac:dyDescent="0.25">
      <c r="A31" s="5" t="s">
        <v>19</v>
      </c>
      <c r="B31" s="24">
        <v>2605926</v>
      </c>
      <c r="C31" s="4">
        <f t="shared" si="0"/>
        <v>86864.2</v>
      </c>
      <c r="D31" s="4">
        <f t="shared" si="1"/>
        <v>100227.92307692308</v>
      </c>
      <c r="E31" s="7">
        <f t="shared" si="2"/>
        <v>12528.490384615385</v>
      </c>
    </row>
    <row r="32" spans="1:5" x14ac:dyDescent="0.25">
      <c r="A32" s="5" t="s">
        <v>20</v>
      </c>
      <c r="B32" s="24">
        <v>2575819</v>
      </c>
      <c r="C32" s="4">
        <f t="shared" si="0"/>
        <v>85860.633333333331</v>
      </c>
      <c r="D32" s="4">
        <f t="shared" si="1"/>
        <v>99069.961538461532</v>
      </c>
      <c r="E32" s="7">
        <f t="shared" si="2"/>
        <v>12383.745192307691</v>
      </c>
    </row>
    <row r="33" spans="1:5" x14ac:dyDescent="0.25">
      <c r="A33" s="5" t="s">
        <v>21</v>
      </c>
      <c r="B33" s="24">
        <v>2575819</v>
      </c>
      <c r="C33" s="4">
        <f t="shared" si="0"/>
        <v>85860.633333333331</v>
      </c>
      <c r="D33" s="4">
        <f t="shared" si="1"/>
        <v>99069.961538461532</v>
      </c>
      <c r="E33" s="7">
        <f t="shared" si="2"/>
        <v>12383.745192307691</v>
      </c>
    </row>
    <row r="34" spans="1:5" x14ac:dyDescent="0.25">
      <c r="A34" s="8" t="s">
        <v>22</v>
      </c>
      <c r="B34" s="24">
        <v>1530185</v>
      </c>
      <c r="C34" s="9">
        <f t="shared" si="0"/>
        <v>51006.166666666664</v>
      </c>
      <c r="D34" s="9">
        <f t="shared" si="1"/>
        <v>58853.269230769234</v>
      </c>
      <c r="E34" s="10">
        <f>D34/8</f>
        <v>7356.6586538461543</v>
      </c>
    </row>
  </sheetData>
  <pageMargins left="0.25" right="0.25" top="0.75" bottom="0.75" header="0.3" footer="0.3"/>
  <pageSetup paperSize="9" scale="85" orientation="portrait" horizontalDpi="200" verticalDpi="20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C22A72-8256-498C-89CB-2B7BF0F0771A}">
  <dimension ref="A3:F14"/>
  <sheetViews>
    <sheetView workbookViewId="0">
      <selection activeCell="A3" sqref="A3:D12"/>
    </sheetView>
  </sheetViews>
  <sheetFormatPr baseColWidth="10" defaultRowHeight="15" x14ac:dyDescent="0.25"/>
  <cols>
    <col min="3" max="3" width="11.42578125" style="1"/>
    <col min="6" max="6" width="12.5703125" bestFit="1" customWidth="1"/>
  </cols>
  <sheetData>
    <row r="3" spans="1:6" x14ac:dyDescent="0.25">
      <c r="A3" s="2" t="s">
        <v>31</v>
      </c>
    </row>
    <row r="4" spans="1:6" x14ac:dyDescent="0.25">
      <c r="A4" s="19" t="s">
        <v>32</v>
      </c>
      <c r="B4" s="19" t="s">
        <v>33</v>
      </c>
      <c r="C4" s="20" t="s">
        <v>34</v>
      </c>
      <c r="D4" s="19" t="s">
        <v>35</v>
      </c>
    </row>
    <row r="5" spans="1:6" x14ac:dyDescent="0.25">
      <c r="A5" s="21">
        <v>45108</v>
      </c>
      <c r="B5" s="21"/>
      <c r="C5" s="20">
        <v>2680373</v>
      </c>
      <c r="D5" s="23">
        <v>5.0099999999999999E-2</v>
      </c>
    </row>
    <row r="6" spans="1:6" x14ac:dyDescent="0.25">
      <c r="A6" s="21">
        <v>44743</v>
      </c>
      <c r="B6" s="21">
        <v>45107</v>
      </c>
      <c r="C6" s="20">
        <v>2550307</v>
      </c>
      <c r="D6" s="23">
        <v>0.114</v>
      </c>
    </row>
    <row r="7" spans="1:6" x14ac:dyDescent="0.25">
      <c r="A7" s="21">
        <v>44378</v>
      </c>
      <c r="B7" s="21">
        <v>44742</v>
      </c>
      <c r="C7" s="1">
        <v>2289324</v>
      </c>
      <c r="D7" s="17">
        <v>4.3999999999999997E-2</v>
      </c>
    </row>
    <row r="8" spans="1:6" x14ac:dyDescent="0.25">
      <c r="A8" s="21">
        <v>43647</v>
      </c>
      <c r="B8" s="21">
        <v>44377</v>
      </c>
      <c r="C8" s="1">
        <v>2192839</v>
      </c>
      <c r="D8" s="17">
        <v>3.7999999999999999E-2</v>
      </c>
    </row>
    <row r="9" spans="1:6" x14ac:dyDescent="0.25">
      <c r="A9" s="21">
        <v>43282</v>
      </c>
      <c r="B9" s="21">
        <v>43646</v>
      </c>
      <c r="C9" s="1">
        <v>2112562</v>
      </c>
      <c r="D9" s="17">
        <v>3.5000000000000003E-2</v>
      </c>
    </row>
    <row r="10" spans="1:6" x14ac:dyDescent="0.25">
      <c r="A10" s="21">
        <v>42705</v>
      </c>
      <c r="B10" s="21">
        <v>43281</v>
      </c>
      <c r="C10" s="1">
        <v>1964507</v>
      </c>
      <c r="D10" s="17">
        <v>7.6999999999999999E-2</v>
      </c>
      <c r="E10" s="18"/>
      <c r="F10" s="18"/>
    </row>
    <row r="11" spans="1:6" x14ac:dyDescent="0.25">
      <c r="A11" s="21">
        <v>41699</v>
      </c>
      <c r="B11" s="21">
        <v>42704</v>
      </c>
      <c r="C11" s="1">
        <v>1824055</v>
      </c>
      <c r="D11" s="17">
        <v>0.1</v>
      </c>
    </row>
    <row r="12" spans="1:6" x14ac:dyDescent="0.25">
      <c r="A12" s="21">
        <v>40725</v>
      </c>
      <c r="B12" s="21">
        <v>41698</v>
      </c>
      <c r="C12" s="1">
        <v>1658232</v>
      </c>
      <c r="D12" s="17"/>
      <c r="E12" s="18"/>
      <c r="F12" s="18"/>
    </row>
    <row r="13" spans="1:6" x14ac:dyDescent="0.25">
      <c r="D13" s="17"/>
    </row>
    <row r="14" spans="1:6" x14ac:dyDescent="0.25">
      <c r="D14" s="17"/>
    </row>
  </sheetData>
  <pageMargins left="0.7" right="0.7" top="0.75" bottom="0.75" header="0.3" footer="0.3"/>
  <pageSetup paperSize="9" orientation="portrait" horizontalDpi="200" verticalDpi="20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Resumen SM 2023</vt:lpstr>
      <vt:lpstr>Resumen SM 2022</vt:lpstr>
      <vt:lpstr>SM anteriores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2022-07-01T15:41:20Z</cp:lastPrinted>
  <dcterms:created xsi:type="dcterms:W3CDTF">2021-07-27T18:32:08Z</dcterms:created>
  <dcterms:modified xsi:type="dcterms:W3CDTF">2023-07-19T10:08:05Z</dcterms:modified>
</cp:coreProperties>
</file>