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Mis documentos\ESTUDIO CONTABLE\Disposiciones Legales\2021\MTESS\"/>
    </mc:Choice>
  </mc:AlternateContent>
  <xr:revisionPtr revIDLastSave="0" documentId="13_ncr:1_{144A6357-58C5-4D8F-865C-D6EE0A7D024A}" xr6:coauthVersionLast="47" xr6:coauthVersionMax="47" xr10:uidLastSave="{00000000-0000-0000-0000-000000000000}"/>
  <bookViews>
    <workbookView xWindow="-120" yWindow="-120" windowWidth="20730" windowHeight="11160" activeTab="1" xr2:uid="{6A741298-48BA-4417-B31C-8E46C515013F}"/>
  </bookViews>
  <sheets>
    <sheet name="Resumen SM 2021" sheetId="1" r:id="rId1"/>
    <sheet name="SM anterio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 s="1"/>
  <c r="B14" i="1"/>
  <c r="B12" i="1"/>
  <c r="C13" i="1"/>
  <c r="D13" i="1"/>
  <c r="E13" i="1" s="1"/>
  <c r="D11" i="1"/>
  <c r="E11" i="1" s="1"/>
  <c r="C11" i="1"/>
  <c r="B10" i="1"/>
  <c r="C9" i="1"/>
  <c r="D9" i="1"/>
  <c r="E9" i="1" s="1"/>
  <c r="C36" i="1"/>
  <c r="D36" i="1"/>
  <c r="E36" i="1" s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8" i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17" i="1"/>
  <c r="E17" i="1" s="1"/>
  <c r="D18" i="1"/>
  <c r="E18" i="1" s="1"/>
  <c r="D19" i="1"/>
  <c r="E19" i="1" s="1"/>
  <c r="D20" i="1"/>
  <c r="E20" i="1" s="1"/>
  <c r="D16" i="1"/>
  <c r="E16" i="1" s="1"/>
  <c r="D8" i="1"/>
  <c r="E8" i="1" s="1"/>
</calcChain>
</file>

<file path=xl/sharedStrings.xml><?xml version="1.0" encoding="utf-8"?>
<sst xmlns="http://schemas.openxmlformats.org/spreadsheetml/2006/main" count="42" uniqueCount="42">
  <si>
    <t>Actividades diversos no especificadas:</t>
  </si>
  <si>
    <t>mensual</t>
  </si>
  <si>
    <t>Empresas de seguros</t>
  </si>
  <si>
    <t>Conductores de ómnibus, camiones, autos de alquiler y particulares</t>
  </si>
  <si>
    <t>Estibadores</t>
  </si>
  <si>
    <t>Marmolerías</t>
  </si>
  <si>
    <t>Operarios de fábricas de baldosas y mosaícos</t>
  </si>
  <si>
    <t>Industrias almidoneras</t>
  </si>
  <si>
    <t>Molinos Harineros</t>
  </si>
  <si>
    <t>Aceiteras</t>
  </si>
  <si>
    <t>Vestidos e Industrias Textiles</t>
  </si>
  <si>
    <t>Gorrerías y sombrerías de género</t>
  </si>
  <si>
    <t>Fábricas de calzados</t>
  </si>
  <si>
    <t>Sastrerías</t>
  </si>
  <si>
    <t>Pintores operarios</t>
  </si>
  <si>
    <t>Peones en edificaciones y construcciones</t>
  </si>
  <si>
    <t>Desmotadoras</t>
  </si>
  <si>
    <t>Fábricas de fósforo</t>
  </si>
  <si>
    <t>Cines y teatros</t>
  </si>
  <si>
    <t>Fábricas de papel y cartón</t>
  </si>
  <si>
    <t>Fábricas de muebles</t>
  </si>
  <si>
    <t>Locutores</t>
  </si>
  <si>
    <t>Aprendices</t>
  </si>
  <si>
    <t>Empleados domésticos</t>
  </si>
  <si>
    <t>Trabajadores a tiempo parcial (mínimo 64 horas mensuales) s/Res. MTESS 890/2021</t>
  </si>
  <si>
    <t>Ganadero Categoría A (hasta 4.000 cabezas de ganado)</t>
  </si>
  <si>
    <t>Ganadero Categoría B (más de 4.000 cabezas de ganado)</t>
  </si>
  <si>
    <t>Ganadero Categoría A - PARA IPS (se agrega el 20%)</t>
  </si>
  <si>
    <t>Ganadero Categoría B - PARA IPS (se agrega el 20%)</t>
  </si>
  <si>
    <t>Establecimientos agrícolas</t>
  </si>
  <si>
    <t>Resumen de salarios mínimos vigentes a partir del 1 de julio del 2021</t>
  </si>
  <si>
    <t xml:space="preserve">                          886, 888, 889, 890, 894, 895</t>
  </si>
  <si>
    <t>jornal diario 
(para mensualeros)</t>
  </si>
  <si>
    <t>jornal diario 
(para jornaleros)</t>
  </si>
  <si>
    <t>por hora 
(a tiempo parcial) diurno</t>
  </si>
  <si>
    <t>Categorías</t>
  </si>
  <si>
    <t>Sueldo mínimo general para actividades diversas</t>
  </si>
  <si>
    <t>Desde</t>
  </si>
  <si>
    <t>Hasta</t>
  </si>
  <si>
    <t>SM</t>
  </si>
  <si>
    <t>Aumento</t>
  </si>
  <si>
    <r>
      <rPr>
        <b/>
        <u/>
        <sz val="11"/>
        <color theme="1"/>
        <rFont val="Calibri"/>
        <family val="2"/>
        <scheme val="minor"/>
      </rPr>
      <t>Marco legal:</t>
    </r>
    <r>
      <rPr>
        <b/>
        <sz val="11"/>
        <color theme="1"/>
        <rFont val="Calibri"/>
        <family val="2"/>
        <scheme val="minor"/>
      </rPr>
      <t xml:space="preserve"> Decreto 5562/2021 y Resoluciones del Ministerio de Trabajo, Empleo y Seguridad Social Nros: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</si>
</sst>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3" fillId="0" borderId="0" xfId="0" applyFont="1"/>
    <xf numFmtId="41" fontId="0" fillId="0" borderId="1" xfId="1" applyFont="1" applyBorder="1"/>
    <xf numFmtId="0" fontId="0" fillId="0" borderId="2" xfId="0" applyBorder="1"/>
    <xf numFmtId="0" fontId="0" fillId="0" borderId="2" xfId="0" applyBorder="1" applyAlignment="1">
      <alignment wrapText="1"/>
    </xf>
    <xf numFmtId="41" fontId="0" fillId="0" borderId="3" xfId="1" applyFont="1" applyBorder="1"/>
    <xf numFmtId="0" fontId="0" fillId="0" borderId="7" xfId="0" applyBorder="1"/>
    <xf numFmtId="41" fontId="0" fillId="0" borderId="8" xfId="1" applyFont="1" applyBorder="1"/>
    <xf numFmtId="41" fontId="0" fillId="0" borderId="9" xfId="1" applyFont="1" applyBorder="1"/>
    <xf numFmtId="0" fontId="4" fillId="0" borderId="4" xfId="0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 wrapText="1"/>
    </xf>
    <xf numFmtId="41" fontId="4" fillId="0" borderId="6" xfId="1" applyFont="1" applyBorder="1" applyAlignment="1">
      <alignment horizontal="center" vertical="center" wrapText="1"/>
    </xf>
    <xf numFmtId="41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10" fontId="0" fillId="0" borderId="0" xfId="2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numFmt numFmtId="19" formatCode="d/m/yyyy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488CA7-5A9A-4602-8AEF-6B4D8B45A4B6}" name="Tabla1" displayName="Tabla1" ref="A7:E36" totalsRowShown="0" headerRowDxfId="14" dataDxfId="12" headerRowBorderDxfId="13" tableBorderDxfId="11" totalsRowBorderDxfId="10" headerRowCellStyle="Millares [0]" dataCellStyle="Millares [0]">
  <tableColumns count="5">
    <tableColumn id="1" xr3:uid="{BCE2BCAE-7068-49B1-AEEB-AE698621F4E8}" name="Categorías" dataDxfId="9"/>
    <tableColumn id="2" xr3:uid="{B1BF99BE-203E-4CD1-BB55-DB333F966452}" name="mensual" dataDxfId="8" dataCellStyle="Millares [0]"/>
    <tableColumn id="3" xr3:uid="{E5FE3670-E69E-4429-9D19-CAD1EE7FDBD5}" name="jornal diario _x000a_(para mensualeros)" dataDxfId="7" dataCellStyle="Millares [0]">
      <calculatedColumnFormula>B8/30</calculatedColumnFormula>
    </tableColumn>
    <tableColumn id="4" xr3:uid="{582767FE-1312-491F-8CFD-337CEB1634B8}" name="jornal diario _x000a_(para jornaleros)" dataDxfId="6" dataCellStyle="Millares [0]">
      <calculatedColumnFormula>B8/26</calculatedColumnFormula>
    </tableColumn>
    <tableColumn id="5" xr3:uid="{D431AF47-7158-4020-9B95-496BD89894E8}" name="por hora _x000a_(a tiempo parcial) diurno" dataDxfId="5" dataCellStyle="Millares [0]">
      <calculatedColumnFormula>D8/8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3873AA-82F7-42C0-8ADF-CC697D607F7C}" name="Tabla2" displayName="Tabla2" ref="A4:D10" totalsRowShown="0" headerRowDxfId="4">
  <tableColumns count="4">
    <tableColumn id="1" xr3:uid="{DBCDE972-5677-49FB-8A25-B498F125EA66}" name="Desde" dataDxfId="3"/>
    <tableColumn id="2" xr3:uid="{B332875D-04D1-435A-A568-7BC9172E72D3}" name="Hasta" dataDxfId="2"/>
    <tableColumn id="3" xr3:uid="{705D7B67-64AF-4825-A4DF-13871E9EA551}" name="SM" dataDxfId="1" dataCellStyle="Millares [0]"/>
    <tableColumn id="4" xr3:uid="{1136C7DD-CE10-4868-BB4A-B3FCCDAA9B79}" name="Aumento" dataDxfId="0" dataCellStyle="Porcentaj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3A65-7AA4-4DDE-B634-687411EA5730}">
  <dimension ref="A1:F36"/>
  <sheetViews>
    <sheetView zoomScaleNormal="100" workbookViewId="0">
      <selection activeCell="C26" sqref="C26"/>
    </sheetView>
  </sheetViews>
  <sheetFormatPr baseColWidth="10" defaultRowHeight="15" x14ac:dyDescent="0.25"/>
  <cols>
    <col min="1" max="1" width="39.140625" customWidth="1"/>
    <col min="2" max="2" width="11.5703125" style="1" customWidth="1"/>
    <col min="3" max="3" width="22.85546875" style="1" bestFit="1" customWidth="1"/>
    <col min="4" max="4" width="20.28515625" style="1" customWidth="1"/>
    <col min="5" max="5" width="18.7109375" style="1" customWidth="1"/>
    <col min="6" max="6" width="11.42578125" style="1"/>
  </cols>
  <sheetData>
    <row r="1" spans="1:6" ht="23.25" x14ac:dyDescent="0.35">
      <c r="A1" s="4" t="s">
        <v>30</v>
      </c>
    </row>
    <row r="2" spans="1:6" s="3" customFormat="1" x14ac:dyDescent="0.25">
      <c r="B2" s="1"/>
      <c r="C2" s="1"/>
      <c r="D2" s="1"/>
      <c r="E2" s="1"/>
      <c r="F2" s="1"/>
    </row>
    <row r="3" spans="1:6" s="3" customFormat="1" x14ac:dyDescent="0.25">
      <c r="A3" s="2" t="s">
        <v>41</v>
      </c>
      <c r="B3" s="1"/>
      <c r="C3" s="1"/>
      <c r="D3" s="1"/>
      <c r="E3" s="1"/>
      <c r="F3" s="1"/>
    </row>
    <row r="4" spans="1:6" s="3" customFormat="1" x14ac:dyDescent="0.25">
      <c r="A4" s="3" t="s">
        <v>31</v>
      </c>
      <c r="B4" s="1"/>
      <c r="C4" s="1"/>
      <c r="D4" s="1"/>
      <c r="E4" s="1"/>
      <c r="F4" s="1"/>
    </row>
    <row r="7" spans="1:6" s="17" customFormat="1" ht="47.25" customHeight="1" x14ac:dyDescent="0.25">
      <c r="A7" s="12" t="s">
        <v>35</v>
      </c>
      <c r="B7" s="13" t="s">
        <v>1</v>
      </c>
      <c r="C7" s="14" t="s">
        <v>32</v>
      </c>
      <c r="D7" s="14" t="s">
        <v>33</v>
      </c>
      <c r="E7" s="15" t="s">
        <v>34</v>
      </c>
      <c r="F7" s="16"/>
    </row>
    <row r="8" spans="1:6" x14ac:dyDescent="0.25">
      <c r="A8" s="6" t="s">
        <v>0</v>
      </c>
      <c r="B8" s="5">
        <v>2289324</v>
      </c>
      <c r="C8" s="5">
        <f>B8/30</f>
        <v>76310.8</v>
      </c>
      <c r="D8" s="5">
        <f>B8/26</f>
        <v>88050.923076923078</v>
      </c>
      <c r="E8" s="8">
        <f>D8/8</f>
        <v>11006.365384615385</v>
      </c>
    </row>
    <row r="9" spans="1:6" x14ac:dyDescent="0.25">
      <c r="A9" s="6" t="s">
        <v>23</v>
      </c>
      <c r="B9" s="5">
        <v>2289324</v>
      </c>
      <c r="C9" s="5">
        <f>B9/30</f>
        <v>76310.8</v>
      </c>
      <c r="D9" s="5">
        <f>B9/26</f>
        <v>88050.923076923078</v>
      </c>
      <c r="E9" s="8">
        <f>D9/8</f>
        <v>11006.365384615385</v>
      </c>
    </row>
    <row r="10" spans="1:6" ht="30" x14ac:dyDescent="0.25">
      <c r="A10" s="7" t="s">
        <v>24</v>
      </c>
      <c r="B10" s="5">
        <f>(E10*16)*4</f>
        <v>704384</v>
      </c>
      <c r="C10" s="5"/>
      <c r="D10" s="5"/>
      <c r="E10" s="8">
        <v>11006</v>
      </c>
    </row>
    <row r="11" spans="1:6" ht="30" x14ac:dyDescent="0.25">
      <c r="A11" s="7" t="s">
        <v>25</v>
      </c>
      <c r="B11" s="5">
        <v>813517</v>
      </c>
      <c r="C11" s="5">
        <f t="shared" ref="C11:C36" si="0">B11/30</f>
        <v>27117.233333333334</v>
      </c>
      <c r="D11" s="5">
        <f>B11/26</f>
        <v>31289.115384615383</v>
      </c>
      <c r="E11" s="8">
        <f>D11/8</f>
        <v>3911.1394230769229</v>
      </c>
    </row>
    <row r="12" spans="1:6" ht="30" x14ac:dyDescent="0.25">
      <c r="A12" s="7" t="s">
        <v>27</v>
      </c>
      <c r="B12" s="5">
        <f>B11+(B11*20%)</f>
        <v>976220.4</v>
      </c>
      <c r="C12" s="5"/>
      <c r="D12" s="5"/>
      <c r="E12" s="8"/>
    </row>
    <row r="13" spans="1:6" ht="30" x14ac:dyDescent="0.25">
      <c r="A13" s="7" t="s">
        <v>26</v>
      </c>
      <c r="B13" s="5">
        <v>1118431</v>
      </c>
      <c r="C13" s="5">
        <f t="shared" si="0"/>
        <v>37281.033333333333</v>
      </c>
      <c r="D13" s="5">
        <f>B13/26</f>
        <v>43016.576923076922</v>
      </c>
      <c r="E13" s="8">
        <f>D13/8</f>
        <v>5377.0721153846152</v>
      </c>
    </row>
    <row r="14" spans="1:6" ht="30" x14ac:dyDescent="0.25">
      <c r="A14" s="7" t="s">
        <v>28</v>
      </c>
      <c r="B14" s="5">
        <f>B13+(B13*20%)</f>
        <v>1342117.2</v>
      </c>
      <c r="C14" s="5"/>
      <c r="D14" s="5"/>
      <c r="E14" s="8"/>
    </row>
    <row r="15" spans="1:6" x14ac:dyDescent="0.25">
      <c r="A15" s="7" t="s">
        <v>29</v>
      </c>
      <c r="B15" s="5">
        <v>2369451</v>
      </c>
      <c r="C15" s="5">
        <f t="shared" si="0"/>
        <v>78981.7</v>
      </c>
      <c r="D15" s="5">
        <f>B15/26</f>
        <v>91132.730769230766</v>
      </c>
      <c r="E15" s="8">
        <f>D15/8</f>
        <v>11391.591346153846</v>
      </c>
    </row>
    <row r="16" spans="1:6" x14ac:dyDescent="0.25">
      <c r="A16" s="6" t="s">
        <v>2</v>
      </c>
      <c r="B16" s="5">
        <v>2312225</v>
      </c>
      <c r="C16" s="5">
        <f t="shared" si="0"/>
        <v>77074.166666666672</v>
      </c>
      <c r="D16" s="5">
        <f>B16/26</f>
        <v>88931.730769230766</v>
      </c>
      <c r="E16" s="8">
        <f>D16/8</f>
        <v>11116.466346153846</v>
      </c>
    </row>
    <row r="17" spans="1:5" ht="30" x14ac:dyDescent="0.25">
      <c r="A17" s="7" t="s">
        <v>3</v>
      </c>
      <c r="B17" s="5">
        <v>2312225</v>
      </c>
      <c r="C17" s="5">
        <f t="shared" si="0"/>
        <v>77074.166666666672</v>
      </c>
      <c r="D17" s="5">
        <f t="shared" ref="D17:D36" si="1">B17/26</f>
        <v>88931.730769230766</v>
      </c>
      <c r="E17" s="8">
        <f t="shared" ref="E17:E35" si="2">D17/8</f>
        <v>11116.466346153846</v>
      </c>
    </row>
    <row r="18" spans="1:5" x14ac:dyDescent="0.25">
      <c r="A18" s="6" t="s">
        <v>4</v>
      </c>
      <c r="B18" s="5">
        <v>2312225</v>
      </c>
      <c r="C18" s="5">
        <f t="shared" si="0"/>
        <v>77074.166666666672</v>
      </c>
      <c r="D18" s="5">
        <f t="shared" si="1"/>
        <v>88931.730769230766</v>
      </c>
      <c r="E18" s="8">
        <f t="shared" si="2"/>
        <v>11116.466346153846</v>
      </c>
    </row>
    <row r="19" spans="1:5" x14ac:dyDescent="0.25">
      <c r="A19" s="6" t="s">
        <v>5</v>
      </c>
      <c r="B19" s="5">
        <v>2323761</v>
      </c>
      <c r="C19" s="5">
        <f t="shared" si="0"/>
        <v>77458.7</v>
      </c>
      <c r="D19" s="5">
        <f t="shared" si="1"/>
        <v>89375.423076923078</v>
      </c>
      <c r="E19" s="8">
        <f t="shared" si="2"/>
        <v>11171.927884615385</v>
      </c>
    </row>
    <row r="20" spans="1:5" x14ac:dyDescent="0.25">
      <c r="A20" s="6" t="s">
        <v>6</v>
      </c>
      <c r="B20" s="5">
        <v>2323761</v>
      </c>
      <c r="C20" s="5">
        <f t="shared" si="0"/>
        <v>77458.7</v>
      </c>
      <c r="D20" s="5">
        <f t="shared" si="1"/>
        <v>89375.423076923078</v>
      </c>
      <c r="E20" s="8">
        <f t="shared" si="2"/>
        <v>11171.927884615385</v>
      </c>
    </row>
    <row r="21" spans="1:5" x14ac:dyDescent="0.25">
      <c r="A21" s="6" t="s">
        <v>7</v>
      </c>
      <c r="B21" s="5">
        <v>2323761</v>
      </c>
      <c r="C21" s="5">
        <f t="shared" si="0"/>
        <v>77458.7</v>
      </c>
      <c r="D21" s="5">
        <f t="shared" si="1"/>
        <v>89375.423076923078</v>
      </c>
      <c r="E21" s="8">
        <f t="shared" si="2"/>
        <v>11171.927884615385</v>
      </c>
    </row>
    <row r="22" spans="1:5" x14ac:dyDescent="0.25">
      <c r="A22" s="6" t="s">
        <v>8</v>
      </c>
      <c r="B22" s="5">
        <v>2312225</v>
      </c>
      <c r="C22" s="5">
        <f t="shared" si="0"/>
        <v>77074.166666666672</v>
      </c>
      <c r="D22" s="5">
        <f t="shared" si="1"/>
        <v>88931.730769230766</v>
      </c>
      <c r="E22" s="8">
        <f t="shared" si="2"/>
        <v>11116.466346153846</v>
      </c>
    </row>
    <row r="23" spans="1:5" x14ac:dyDescent="0.25">
      <c r="A23" s="6" t="s">
        <v>9</v>
      </c>
      <c r="B23" s="5">
        <v>2312225</v>
      </c>
      <c r="C23" s="5">
        <f t="shared" si="0"/>
        <v>77074.166666666672</v>
      </c>
      <c r="D23" s="5">
        <f t="shared" si="1"/>
        <v>88931.730769230766</v>
      </c>
      <c r="E23" s="8">
        <f t="shared" si="2"/>
        <v>11116.466346153846</v>
      </c>
    </row>
    <row r="24" spans="1:5" x14ac:dyDescent="0.25">
      <c r="A24" s="6" t="s">
        <v>10</v>
      </c>
      <c r="B24" s="5">
        <v>2317656</v>
      </c>
      <c r="C24" s="5">
        <f t="shared" si="0"/>
        <v>77255.199999999997</v>
      </c>
      <c r="D24" s="5">
        <f t="shared" si="1"/>
        <v>89140.61538461539</v>
      </c>
      <c r="E24" s="8">
        <f t="shared" si="2"/>
        <v>11142.576923076924</v>
      </c>
    </row>
    <row r="25" spans="1:5" x14ac:dyDescent="0.25">
      <c r="A25" s="6" t="s">
        <v>11</v>
      </c>
      <c r="B25" s="5">
        <v>2312225</v>
      </c>
      <c r="C25" s="5">
        <f t="shared" si="0"/>
        <v>77074.166666666672</v>
      </c>
      <c r="D25" s="5">
        <f t="shared" si="1"/>
        <v>88931.730769230766</v>
      </c>
      <c r="E25" s="8">
        <f t="shared" si="2"/>
        <v>11116.466346153846</v>
      </c>
    </row>
    <row r="26" spans="1:5" x14ac:dyDescent="0.25">
      <c r="A26" s="6" t="s">
        <v>12</v>
      </c>
      <c r="B26" s="5">
        <v>2323761</v>
      </c>
      <c r="C26" s="5">
        <f t="shared" si="0"/>
        <v>77458.7</v>
      </c>
      <c r="D26" s="5">
        <f t="shared" si="1"/>
        <v>89375.423076923078</v>
      </c>
      <c r="E26" s="8">
        <f t="shared" si="2"/>
        <v>11171.927884615385</v>
      </c>
    </row>
    <row r="27" spans="1:5" x14ac:dyDescent="0.25">
      <c r="A27" s="6" t="s">
        <v>13</v>
      </c>
      <c r="B27" s="5">
        <v>2312225</v>
      </c>
      <c r="C27" s="5">
        <f t="shared" si="0"/>
        <v>77074.166666666672</v>
      </c>
      <c r="D27" s="5">
        <f t="shared" si="1"/>
        <v>88931.730769230766</v>
      </c>
      <c r="E27" s="8">
        <f t="shared" si="2"/>
        <v>11116.466346153846</v>
      </c>
    </row>
    <row r="28" spans="1:5" x14ac:dyDescent="0.25">
      <c r="A28" s="6" t="s">
        <v>14</v>
      </c>
      <c r="B28" s="5">
        <v>2312225</v>
      </c>
      <c r="C28" s="5">
        <f t="shared" si="0"/>
        <v>77074.166666666672</v>
      </c>
      <c r="D28" s="5">
        <f t="shared" si="1"/>
        <v>88931.730769230766</v>
      </c>
      <c r="E28" s="8">
        <f t="shared" si="2"/>
        <v>11116.466346153846</v>
      </c>
    </row>
    <row r="29" spans="1:5" x14ac:dyDescent="0.25">
      <c r="A29" s="6" t="s">
        <v>15</v>
      </c>
      <c r="B29" s="5">
        <v>2312225</v>
      </c>
      <c r="C29" s="5">
        <f t="shared" si="0"/>
        <v>77074.166666666672</v>
      </c>
      <c r="D29" s="5">
        <f t="shared" si="1"/>
        <v>88931.730769230766</v>
      </c>
      <c r="E29" s="8">
        <f t="shared" si="2"/>
        <v>11116.466346153846</v>
      </c>
    </row>
    <row r="30" spans="1:5" x14ac:dyDescent="0.25">
      <c r="A30" s="6" t="s">
        <v>16</v>
      </c>
      <c r="B30" s="5">
        <v>2312225</v>
      </c>
      <c r="C30" s="5">
        <f t="shared" si="0"/>
        <v>77074.166666666672</v>
      </c>
      <c r="D30" s="5">
        <f t="shared" si="1"/>
        <v>88931.730769230766</v>
      </c>
      <c r="E30" s="8">
        <f t="shared" si="2"/>
        <v>11116.466346153846</v>
      </c>
    </row>
    <row r="31" spans="1:5" x14ac:dyDescent="0.25">
      <c r="A31" s="6" t="s">
        <v>17</v>
      </c>
      <c r="B31" s="5">
        <v>2312225</v>
      </c>
      <c r="C31" s="5">
        <f t="shared" si="0"/>
        <v>77074.166666666672</v>
      </c>
      <c r="D31" s="5">
        <f t="shared" si="1"/>
        <v>88931.730769230766</v>
      </c>
      <c r="E31" s="8">
        <f t="shared" si="2"/>
        <v>11116.466346153846</v>
      </c>
    </row>
    <row r="32" spans="1:5" x14ac:dyDescent="0.25">
      <c r="A32" s="6" t="s">
        <v>18</v>
      </c>
      <c r="B32" s="5">
        <v>2312225</v>
      </c>
      <c r="C32" s="5">
        <f t="shared" si="0"/>
        <v>77074.166666666672</v>
      </c>
      <c r="D32" s="5">
        <f t="shared" si="1"/>
        <v>88931.730769230766</v>
      </c>
      <c r="E32" s="8">
        <f t="shared" si="2"/>
        <v>11116.466346153846</v>
      </c>
    </row>
    <row r="33" spans="1:5" x14ac:dyDescent="0.25">
      <c r="A33" s="6" t="s">
        <v>19</v>
      </c>
      <c r="B33" s="5">
        <v>2339251</v>
      </c>
      <c r="C33" s="5">
        <f t="shared" si="0"/>
        <v>77975.03333333334</v>
      </c>
      <c r="D33" s="5">
        <f t="shared" si="1"/>
        <v>89971.192307692312</v>
      </c>
      <c r="E33" s="8">
        <f t="shared" si="2"/>
        <v>11246.399038461539</v>
      </c>
    </row>
    <row r="34" spans="1:5" x14ac:dyDescent="0.25">
      <c r="A34" s="6" t="s">
        <v>20</v>
      </c>
      <c r="B34" s="5">
        <v>2312225</v>
      </c>
      <c r="C34" s="5">
        <f t="shared" si="0"/>
        <v>77074.166666666672</v>
      </c>
      <c r="D34" s="5">
        <f t="shared" si="1"/>
        <v>88931.730769230766</v>
      </c>
      <c r="E34" s="8">
        <f t="shared" si="2"/>
        <v>11116.466346153846</v>
      </c>
    </row>
    <row r="35" spans="1:5" x14ac:dyDescent="0.25">
      <c r="A35" s="6" t="s">
        <v>21</v>
      </c>
      <c r="B35" s="5">
        <v>2312225</v>
      </c>
      <c r="C35" s="5">
        <f t="shared" si="0"/>
        <v>77074.166666666672</v>
      </c>
      <c r="D35" s="5">
        <f t="shared" si="1"/>
        <v>88931.730769230766</v>
      </c>
      <c r="E35" s="8">
        <f t="shared" si="2"/>
        <v>11116.466346153846</v>
      </c>
    </row>
    <row r="36" spans="1:5" x14ac:dyDescent="0.25">
      <c r="A36" s="9" t="s">
        <v>22</v>
      </c>
      <c r="B36" s="10">
        <v>1373595</v>
      </c>
      <c r="C36" s="10">
        <f t="shared" si="0"/>
        <v>45786.5</v>
      </c>
      <c r="D36" s="10">
        <f t="shared" si="1"/>
        <v>52830.576923076922</v>
      </c>
      <c r="E36" s="11">
        <f>D36/8</f>
        <v>6603.8221153846152</v>
      </c>
    </row>
  </sheetData>
  <pageMargins left="0.25" right="0.25" top="0.75" bottom="0.75" header="0.3" footer="0.3"/>
  <pageSetup paperSize="9" scale="85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2A72-8256-498C-89CB-2B7BF0F0771A}">
  <dimension ref="A3:F12"/>
  <sheetViews>
    <sheetView tabSelected="1" workbookViewId="0">
      <selection activeCell="C9" sqref="C9"/>
    </sheetView>
  </sheetViews>
  <sheetFormatPr baseColWidth="10" defaultRowHeight="15" x14ac:dyDescent="0.25"/>
  <cols>
    <col min="3" max="3" width="11.42578125" style="1"/>
    <col min="6" max="6" width="12.5703125" bestFit="1" customWidth="1"/>
  </cols>
  <sheetData>
    <row r="3" spans="1:6" x14ac:dyDescent="0.25">
      <c r="A3" s="2" t="s">
        <v>36</v>
      </c>
    </row>
    <row r="4" spans="1:6" x14ac:dyDescent="0.25">
      <c r="A4" s="21" t="s">
        <v>37</v>
      </c>
      <c r="B4" s="21" t="s">
        <v>38</v>
      </c>
      <c r="C4" s="22" t="s">
        <v>39</v>
      </c>
      <c r="D4" s="21" t="s">
        <v>40</v>
      </c>
    </row>
    <row r="5" spans="1:6" x14ac:dyDescent="0.25">
      <c r="A5" s="18">
        <v>44378</v>
      </c>
      <c r="C5" s="1">
        <v>2289324</v>
      </c>
      <c r="D5" s="19">
        <v>4.3999999999999997E-2</v>
      </c>
    </row>
    <row r="6" spans="1:6" x14ac:dyDescent="0.25">
      <c r="A6" s="18">
        <v>43647</v>
      </c>
      <c r="B6" s="18">
        <v>44377</v>
      </c>
      <c r="C6" s="1">
        <v>2192839</v>
      </c>
      <c r="D6" s="19">
        <v>3.7999999999999999E-2</v>
      </c>
    </row>
    <row r="7" spans="1:6" x14ac:dyDescent="0.25">
      <c r="A7" s="18">
        <v>43282</v>
      </c>
      <c r="B7" s="18">
        <v>43646</v>
      </c>
      <c r="C7" s="1">
        <v>2112562</v>
      </c>
      <c r="D7" s="19">
        <v>3.5000000000000003E-2</v>
      </c>
    </row>
    <row r="8" spans="1:6" x14ac:dyDescent="0.25">
      <c r="A8" s="18">
        <v>42705</v>
      </c>
      <c r="B8" s="18">
        <v>43281</v>
      </c>
      <c r="C8" s="1">
        <v>1964507</v>
      </c>
      <c r="D8" s="19">
        <v>7.6999999999999999E-2</v>
      </c>
      <c r="E8" s="20"/>
      <c r="F8" s="20"/>
    </row>
    <row r="9" spans="1:6" x14ac:dyDescent="0.25">
      <c r="A9" s="18">
        <v>41699</v>
      </c>
      <c r="B9" s="18">
        <v>42704</v>
      </c>
      <c r="C9" s="1">
        <v>1824055</v>
      </c>
      <c r="D9" s="19">
        <v>0.1</v>
      </c>
    </row>
    <row r="10" spans="1:6" x14ac:dyDescent="0.25">
      <c r="A10" s="18">
        <v>40725</v>
      </c>
      <c r="B10" s="18">
        <v>41698</v>
      </c>
      <c r="C10" s="1">
        <v>1658232</v>
      </c>
      <c r="D10" s="19"/>
      <c r="E10" s="20"/>
      <c r="F10" s="20"/>
    </row>
    <row r="11" spans="1:6" x14ac:dyDescent="0.25">
      <c r="D11" s="19"/>
    </row>
    <row r="12" spans="1:6" x14ac:dyDescent="0.25">
      <c r="D12" s="19"/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SM 2021</vt:lpstr>
      <vt:lpstr>SM anteriores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2021-07-27T19:06:29Z</cp:lastPrinted>
  <dcterms:created xsi:type="dcterms:W3CDTF">2021-07-27T18:32:08Z</dcterms:created>
  <dcterms:modified xsi:type="dcterms:W3CDTF">2021-08-02T11:56:29Z</dcterms:modified>
</cp:coreProperties>
</file>